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Isida\Интермедфарм\11. Торги\"/>
    </mc:Choice>
  </mc:AlternateContent>
  <xr:revisionPtr revIDLastSave="0" documentId="13_ncr:1_{806922F0-D1A1-44A6-AF3E-775209220AB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Состав лота (итог)" sheetId="3" r:id="rId1"/>
    <sheet name="Состав лота" sheetId="1" r:id="rId2"/>
    <sheet name="НПЦ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2" l="1"/>
  <c r="B4" i="2"/>
  <c r="C2" i="2"/>
  <c r="D2" i="2" s="1"/>
  <c r="B2" i="2"/>
  <c r="D57" i="3"/>
  <c r="E57" i="3"/>
  <c r="D57" i="1"/>
  <c r="B5" i="2" l="1"/>
  <c r="C5" i="2" l="1"/>
  <c r="E4" i="2"/>
  <c r="E5" i="2"/>
  <c r="B9" i="2"/>
  <c r="C9" i="2" s="1"/>
  <c r="D9" i="2" s="1"/>
  <c r="E9" i="2" s="1"/>
  <c r="F9" i="2" s="1"/>
  <c r="G9" i="2" s="1"/>
  <c r="H9" i="2" s="1"/>
  <c r="I9" i="2" s="1"/>
  <c r="J9" i="2" s="1"/>
  <c r="K9" i="2" s="1"/>
  <c r="L9" i="2" s="1"/>
  <c r="C4" i="2"/>
</calcChain>
</file>

<file path=xl/sharedStrings.xml><?xml version="1.0" encoding="utf-8"?>
<sst xmlns="http://schemas.openxmlformats.org/spreadsheetml/2006/main" count="154" uniqueCount="125">
  <si>
    <t>Здание по адресу: г. Москва, ул Псковская, д.12, к.4, 3153.8 кв.м., 77:02:0001008:1019</t>
  </si>
  <si>
    <t>Докшелтер "МАШДЕТАЛЬ" 3000х3500(Н)х700, 10-99</t>
  </si>
  <si>
    <t>Прокладка 4-х кабельных линий до 1 кВТ от электрощитовой 0,4 кВ Заказчика до кабельной линии, 14-12</t>
  </si>
  <si>
    <t>Система вентиляции и кондиционирования, 17И-1</t>
  </si>
  <si>
    <t>Холодильная установка на базе компрессора 2EC-3.2 (Bitzer) для камеры хранения медицинских препарат, 10-82</t>
  </si>
  <si>
    <t>Холодильная установка на базе компрессора 2EC-3.2 (Bitzer) для камеры хранения медицинских препарат, 10-83</t>
  </si>
  <si>
    <t>Холодильная установка на базе компрессора 4FC-5.2 (Bitzer) для камеры хранения медицинских препарат, 10-84</t>
  </si>
  <si>
    <t>Холодильная установка на базе компрессора 4FC-5.2 (Bitzer) для камеры хранения медицинских препарат, 10-85</t>
  </si>
  <si>
    <t>Забор</t>
  </si>
  <si>
    <t xml:space="preserve"> -</t>
  </si>
  <si>
    <t>Piller APOSTAR AP Premium 120 кВА</t>
  </si>
  <si>
    <t>Аккумуляторный шкаф УЭПС-2 А3</t>
  </si>
  <si>
    <t>Холодильная камера</t>
  </si>
  <si>
    <t>Холодильная установка на базе компрессора 200-GL2-47.5 (Gelfred)</t>
  </si>
  <si>
    <t>Кондиционер LG LS-T246ABL</t>
  </si>
  <si>
    <t>Кондиционер Mitsubishi SRK52HE-2</t>
  </si>
  <si>
    <t>Кондиционер LG LS-T186ABL</t>
  </si>
  <si>
    <t>Сплит-система Mitsubishi Heavy SRK20ZSPR-S</t>
  </si>
  <si>
    <t>Кондиционер Daikin</t>
  </si>
  <si>
    <t>Кондиционер LG LSNH0764DM1</t>
  </si>
  <si>
    <t>Кондиционер Panasonic CS-A24HKD</t>
  </si>
  <si>
    <t>Сплит-система Mitsubishi Heavy SRK63HE-2</t>
  </si>
  <si>
    <t>Cистема контроля и управления доступом (СКУД)</t>
  </si>
  <si>
    <t>Шкаф телекоммуникационный напольный</t>
  </si>
  <si>
    <t>3com switch 4200</t>
  </si>
  <si>
    <t>Коммутатор hi-f0420fbl-a</t>
  </si>
  <si>
    <t>12700035</t>
  </si>
  <si>
    <t>12700182</t>
  </si>
  <si>
    <t>12700183</t>
  </si>
  <si>
    <t>12700184</t>
  </si>
  <si>
    <t>ППА по земел. уч-ку кад. № 77:02:0001008:10, площадь-4897 кв.м. Дог. М-02-013648 от 24.06.2024.</t>
  </si>
  <si>
    <t>12700456</t>
  </si>
  <si>
    <t>Итого:</t>
  </si>
  <si>
    <t>№ п/п</t>
  </si>
  <si>
    <t>Наименование</t>
  </si>
  <si>
    <t>Инв. номер</t>
  </si>
  <si>
    <r>
      <t xml:space="preserve">Рыночная стоимость, 
</t>
    </r>
    <r>
      <rPr>
        <i/>
        <sz val="11"/>
        <color theme="1"/>
        <rFont val="Cambria"/>
        <family val="1"/>
        <charset val="204"/>
      </rPr>
      <t>руб. без НДС</t>
    </r>
  </si>
  <si>
    <t>№ лота</t>
  </si>
  <si>
    <t>НПЦ на первых торгах</t>
  </si>
  <si>
    <t>НПЦ на повторных торгах</t>
  </si>
  <si>
    <t>Величина снижения НЦП</t>
  </si>
  <si>
    <t xml:space="preserve">Цена отсечения </t>
  </si>
  <si>
    <t>Размер задатка</t>
  </si>
  <si>
    <t>Шаг аукциона</t>
  </si>
  <si>
    <t>НЦП</t>
  </si>
  <si>
    <t>Этап на ПП</t>
  </si>
  <si>
    <t>Медио конвертор в корпусе</t>
  </si>
  <si>
    <t>Splice касеты в корпусе</t>
  </si>
  <si>
    <t>Cisco Catalyst WS-C2960G</t>
  </si>
  <si>
    <t>3com switch 4400 3c17204</t>
  </si>
  <si>
    <t>3com baseline switch 2816-sfp plus</t>
  </si>
  <si>
    <t>3com switch 3824</t>
  </si>
  <si>
    <t>Коммутатор 3COM Switch 5500G-EI</t>
  </si>
  <si>
    <t>Система видеонаблюдения ул Псковская, д.12, к.4</t>
  </si>
  <si>
    <t>Коммутатор HP 1410-24-2G</t>
  </si>
  <si>
    <t>Видеорегистратор TRASSIR</t>
  </si>
  <si>
    <t>Коммутатор Cisco Catalyst серии 3750</t>
  </si>
  <si>
    <t>Маршрутизатор Cisco 2900 Series</t>
  </si>
  <si>
    <t>Коммутатор Cisco WS-C2960G-48TC-L</t>
  </si>
  <si>
    <t>Коммутатор Cisco WS-C3750E-48TD-S</t>
  </si>
  <si>
    <t>Маршрутизатор Cisco 1941</t>
  </si>
  <si>
    <t>Коммутатор 3com Baseline 2948-SFP Plus 3cblsg48</t>
  </si>
  <si>
    <t>Порошковая система пожаротушения серверной ул Псковская, д.12, к.4</t>
  </si>
  <si>
    <t>Пожарная сигнализация ул Псковская, д.12, к.4</t>
  </si>
  <si>
    <t>12700156</t>
  </si>
  <si>
    <t>12700164</t>
  </si>
  <si>
    <t>12700167</t>
  </si>
  <si>
    <t>12700170</t>
  </si>
  <si>
    <t>12700211</t>
  </si>
  <si>
    <t>12700214</t>
  </si>
  <si>
    <t>12700215</t>
  </si>
  <si>
    <t>12700216</t>
  </si>
  <si>
    <t>12700234</t>
  </si>
  <si>
    <t>12700242</t>
  </si>
  <si>
    <t>12700330</t>
  </si>
  <si>
    <t>12700333</t>
  </si>
  <si>
    <t>12700335</t>
  </si>
  <si>
    <t>12700344</t>
  </si>
  <si>
    <t>12700457</t>
  </si>
  <si>
    <t>Инв
номер</t>
  </si>
  <si>
    <t xml:space="preserve">- </t>
  </si>
  <si>
    <t xml:space="preserve">Докшелтер "МАШДЕТАЛЬ"
3000х3500(Н)х700, 10-99 </t>
  </si>
  <si>
    <t>Прокладка 4-х кабельных линий до 1 кВТ
от электрощитовой 0,4 кВ Заказчика до
кабельной линии, 14-12</t>
  </si>
  <si>
    <t xml:space="preserve">Система вентиляции и
кондиционирования, 17И-1 </t>
  </si>
  <si>
    <t>Холодильная установка на базе
компрессора 2EC-3.2 (Bitzer) для камеры
хранения медицинских препарат, 10-82</t>
  </si>
  <si>
    <t>Холодильная установка на базе
компрессора 2EC-3.2 (Bitzer) для камеры
хранения медицинских препарат, 10-83</t>
  </si>
  <si>
    <t>Холодильная установка на базе
компрессора 4FC-5.2 (Bitzer) для камеры
хранения медицинских препарат, 10-84</t>
  </si>
  <si>
    <t>Холодильная установка на базе
компрессора 4FC-5.2 (Bitzer) для камеры
хранения медицинских препарат, 10-85</t>
  </si>
  <si>
    <t xml:space="preserve">Забор </t>
  </si>
  <si>
    <t xml:space="preserve">Piller APOSTAR AP Premium 120 кВА </t>
  </si>
  <si>
    <t xml:space="preserve">Аккумуляторный шкаф УЭПС-2 А3 </t>
  </si>
  <si>
    <t xml:space="preserve">Холодильная камера </t>
  </si>
  <si>
    <t xml:space="preserve">Холодильная установка на базе
компрессора 200-GL2-47.5 (Gelfred) </t>
  </si>
  <si>
    <t xml:space="preserve">Кондиционер LG LS-T246ABL </t>
  </si>
  <si>
    <t xml:space="preserve">Кондиционер Mitsubishi SRK52HE-2 </t>
  </si>
  <si>
    <t xml:space="preserve">Кондиционер LG LS-T186ABL </t>
  </si>
  <si>
    <t xml:space="preserve">Сплит-система Mitsubishi Heavy
SRK20ZSPR-S </t>
  </si>
  <si>
    <t xml:space="preserve">Кондиционер Daikin </t>
  </si>
  <si>
    <t xml:space="preserve">Кондиционер LG LSNH0764DM1 </t>
  </si>
  <si>
    <t xml:space="preserve">Кондиционер Panasonic CS-A24HKD </t>
  </si>
  <si>
    <t xml:space="preserve">Сплит-система Mitsubishi Heavy
SRK63HE-2 </t>
  </si>
  <si>
    <t xml:space="preserve">Cистема контроля и управления доступом
(СКУД) </t>
  </si>
  <si>
    <t xml:space="preserve">Шкаф телекоммуникационный напольный </t>
  </si>
  <si>
    <t xml:space="preserve">3com switch 4200 </t>
  </si>
  <si>
    <t xml:space="preserve">Коммутатор hi-f0420fbl-a </t>
  </si>
  <si>
    <t xml:space="preserve">Медиаконвертор в корпусе </t>
  </si>
  <si>
    <t xml:space="preserve">Splice касеты в корпусе </t>
  </si>
  <si>
    <t xml:space="preserve">Cisco Catalyst WS-C2960G </t>
  </si>
  <si>
    <t xml:space="preserve">3com switch 4400 3c17204 </t>
  </si>
  <si>
    <t xml:space="preserve">3com baseline switch 2816-sfp plus </t>
  </si>
  <si>
    <t xml:space="preserve">3com switch 3824 </t>
  </si>
  <si>
    <t xml:space="preserve">Коммутатор 3COM Switch 5500G-EI </t>
  </si>
  <si>
    <t xml:space="preserve">Система видеонаблюдения ул Псковская,
д.12, к.4 </t>
  </si>
  <si>
    <t xml:space="preserve">Коммутатор HP 1410-24-2G </t>
  </si>
  <si>
    <t xml:space="preserve">Видеорегистратор TRASSIR </t>
  </si>
  <si>
    <t xml:space="preserve">Коммутатор Cisco Catalyst серии 3750 </t>
  </si>
  <si>
    <t xml:space="preserve">Маршрутизатор Cisco 2900 Series </t>
  </si>
  <si>
    <t xml:space="preserve">Коммутатор Cisco WS-C2960G-48TC-L </t>
  </si>
  <si>
    <t xml:space="preserve">Коммутатор Cisco WS-C3750E-48TD-S </t>
  </si>
  <si>
    <t xml:space="preserve">Маршрутизатор Cisco 1941 </t>
  </si>
  <si>
    <t xml:space="preserve">Коммутатор 3com Baseline 2948-SFP Plus
3cblsg48 </t>
  </si>
  <si>
    <t xml:space="preserve">Порошковая система пожаротушения
серверной ул Псковская, д.12, к.4 </t>
  </si>
  <si>
    <t xml:space="preserve">Пожарная сигнализация ул Псковская,
д.12, к.4 </t>
  </si>
  <si>
    <t>Количество,
ед.</t>
  </si>
  <si>
    <r>
      <t xml:space="preserve">Рыночная стоимость, 
</t>
    </r>
    <r>
      <rPr>
        <i/>
        <sz val="10"/>
        <color theme="1"/>
        <rFont val="Times New Roman"/>
        <family val="1"/>
        <charset val="204"/>
      </rPr>
      <t>руб. без НДС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</si>
</sst>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_-* #,##0.00\ _₽_-;\-* #,##0.00\ _₽_-;_-* &quot;-&quot;??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11"/>
      <name val="Cambria"/>
      <family val="1"/>
      <charset val="204"/>
    </font>
    <font>
      <i/>
      <sz val="11"/>
      <color theme="1"/>
      <name val="Cambria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7" fillId="0" borderId="4" xfId="2" applyNumberFormat="1" applyFont="1" applyFill="1" applyBorder="1" applyAlignment="1">
      <alignment vertical="center" wrapText="1"/>
    </xf>
    <xf numFmtId="49" fontId="8" fillId="0" borderId="4" xfId="2" applyNumberFormat="1" applyFont="1" applyFill="1" applyBorder="1" applyAlignment="1">
      <alignment vertical="center"/>
    </xf>
    <xf numFmtId="43" fontId="8" fillId="0" borderId="4" xfId="1" applyFont="1" applyFill="1" applyBorder="1" applyAlignment="1">
      <alignment horizontal="right"/>
    </xf>
    <xf numFmtId="0" fontId="8" fillId="0" borderId="4" xfId="2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/>
    </xf>
    <xf numFmtId="49" fontId="7" fillId="0" borderId="4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43" fontId="6" fillId="0" borderId="4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0" fillId="0" borderId="4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wrapText="1"/>
    </xf>
    <xf numFmtId="165" fontId="0" fillId="0" borderId="5" xfId="0" applyNumberFormat="1" applyBorder="1" applyAlignment="1">
      <alignment wrapText="1"/>
    </xf>
    <xf numFmtId="165" fontId="0" fillId="0" borderId="5" xfId="0" applyNumberFormat="1" applyBorder="1"/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7" fillId="3" borderId="4" xfId="2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49" fontId="10" fillId="0" borderId="4" xfId="2" applyNumberFormat="1" applyFont="1" applyFill="1" applyBorder="1" applyAlignment="1">
      <alignment horizontal="center" vertical="center"/>
    </xf>
    <xf numFmtId="0" fontId="10" fillId="0" borderId="4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</cellXfs>
  <cellStyles count="11">
    <cellStyle name="Обычный" xfId="0" builtinId="0"/>
    <cellStyle name="Обычный 2" xfId="2" xr:uid="{1F9FC2F2-8248-4634-BD99-8FBCDBAD7F90}"/>
    <cellStyle name="Обычный 3" xfId="4" xr:uid="{F90CF0AA-21F2-49E2-94DF-A18FD78622DF}"/>
    <cellStyle name="Обычный 75" xfId="5" xr:uid="{2D79BAF0-D08B-480C-8548-67EE8D6E0E0C}"/>
    <cellStyle name="Обычный 76" xfId="6" xr:uid="{D881BC3B-8A5C-4E6D-9C24-631FE71479EF}"/>
    <cellStyle name="Обычный 77" xfId="7" xr:uid="{48CA1B4C-355A-4205-BA07-5E6F320718CD}"/>
    <cellStyle name="Обычный 78" xfId="8" xr:uid="{387E9C0A-FECC-4EAD-A71C-250BE9CC76BA}"/>
    <cellStyle name="Обычный 79" xfId="9" xr:uid="{B28639DC-E871-4C94-98C3-BD14787E52B4}"/>
    <cellStyle name="Обычный 80" xfId="10" xr:uid="{BCCF68E1-145D-431E-B44E-A9B07C40E360}"/>
    <cellStyle name="Финансовый" xfId="1" builtinId="3"/>
    <cellStyle name="Финансовый 2" xfId="3" xr:uid="{A4E06384-7A27-407E-822B-FA7E74CB34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E582F-EABB-4B42-B8EB-18F081CEC1A6}">
  <dimension ref="A1:E57"/>
  <sheetViews>
    <sheetView tabSelected="1" workbookViewId="0">
      <selection activeCell="K55" sqref="K55"/>
    </sheetView>
  </sheetViews>
  <sheetFormatPr defaultRowHeight="12.75" x14ac:dyDescent="0.25"/>
  <cols>
    <col min="1" max="1" width="3.28515625" style="36" customWidth="1"/>
    <col min="2" max="2" width="13.5703125" style="41" customWidth="1"/>
    <col min="3" max="3" width="42.7109375" style="36" customWidth="1"/>
    <col min="4" max="4" width="16.85546875" style="36" customWidth="1"/>
    <col min="5" max="5" width="20.7109375" style="36" customWidth="1"/>
    <col min="6" max="16384" width="9.140625" style="36"/>
  </cols>
  <sheetData>
    <row r="1" spans="1:5" ht="48.75" customHeight="1" x14ac:dyDescent="0.25">
      <c r="A1" s="32" t="s">
        <v>33</v>
      </c>
      <c r="B1" s="32" t="s">
        <v>79</v>
      </c>
      <c r="C1" s="32" t="s">
        <v>35</v>
      </c>
      <c r="D1" s="32" t="s">
        <v>123</v>
      </c>
      <c r="E1" s="32" t="s">
        <v>124</v>
      </c>
    </row>
    <row r="2" spans="1:5" ht="38.25" customHeight="1" x14ac:dyDescent="0.25">
      <c r="A2" s="33">
        <v>1</v>
      </c>
      <c r="B2" s="39">
        <v>12700454</v>
      </c>
      <c r="C2" s="40" t="s">
        <v>0</v>
      </c>
      <c r="D2" s="33">
        <v>1</v>
      </c>
      <c r="E2" s="35">
        <v>553973000</v>
      </c>
    </row>
    <row r="3" spans="1:5" ht="38.25" customHeight="1" x14ac:dyDescent="0.25">
      <c r="A3" s="33">
        <v>2</v>
      </c>
      <c r="B3" s="39" t="s">
        <v>31</v>
      </c>
      <c r="C3" s="40" t="s">
        <v>30</v>
      </c>
      <c r="D3" s="33">
        <v>1</v>
      </c>
      <c r="E3" s="35">
        <v>55430000</v>
      </c>
    </row>
    <row r="4" spans="1:5" ht="38.25" customHeight="1" x14ac:dyDescent="0.25">
      <c r="A4" s="34">
        <v>1</v>
      </c>
      <c r="B4" s="34">
        <v>12700019</v>
      </c>
      <c r="C4" s="34" t="s">
        <v>81</v>
      </c>
      <c r="D4" s="34">
        <v>1</v>
      </c>
      <c r="E4" s="35">
        <v>15800</v>
      </c>
    </row>
    <row r="5" spans="1:5" ht="38.25" customHeight="1" x14ac:dyDescent="0.25">
      <c r="A5" s="34">
        <v>2</v>
      </c>
      <c r="B5" s="34">
        <v>12700001</v>
      </c>
      <c r="C5" s="34" t="s">
        <v>82</v>
      </c>
      <c r="D5" s="34">
        <v>1</v>
      </c>
      <c r="E5" s="35">
        <v>1260200</v>
      </c>
    </row>
    <row r="6" spans="1:5" ht="38.25" customHeight="1" x14ac:dyDescent="0.25">
      <c r="A6" s="34">
        <v>3</v>
      </c>
      <c r="B6" s="34">
        <v>12700007</v>
      </c>
      <c r="C6" s="34" t="s">
        <v>83</v>
      </c>
      <c r="D6" s="34">
        <v>1</v>
      </c>
      <c r="E6" s="35">
        <v>2246600</v>
      </c>
    </row>
    <row r="7" spans="1:5" ht="38.25" customHeight="1" x14ac:dyDescent="0.25">
      <c r="A7" s="34">
        <v>4</v>
      </c>
      <c r="B7" s="34">
        <v>12700012</v>
      </c>
      <c r="C7" s="34" t="s">
        <v>84</v>
      </c>
      <c r="D7" s="34">
        <v>1</v>
      </c>
      <c r="E7" s="35">
        <v>346000</v>
      </c>
    </row>
    <row r="8" spans="1:5" ht="38.25" customHeight="1" x14ac:dyDescent="0.25">
      <c r="A8" s="34">
        <v>5</v>
      </c>
      <c r="B8" s="34">
        <v>12700013</v>
      </c>
      <c r="C8" s="34" t="s">
        <v>85</v>
      </c>
      <c r="D8" s="34">
        <v>1</v>
      </c>
      <c r="E8" s="35">
        <v>346000</v>
      </c>
    </row>
    <row r="9" spans="1:5" ht="38.25" customHeight="1" x14ac:dyDescent="0.25">
      <c r="A9" s="34">
        <v>6</v>
      </c>
      <c r="B9" s="34">
        <v>12700008</v>
      </c>
      <c r="C9" s="34" t="s">
        <v>86</v>
      </c>
      <c r="D9" s="34">
        <v>1</v>
      </c>
      <c r="E9" s="35">
        <v>385700</v>
      </c>
    </row>
    <row r="10" spans="1:5" ht="38.25" x14ac:dyDescent="0.25">
      <c r="A10" s="34">
        <v>7</v>
      </c>
      <c r="B10" s="34">
        <v>12700009</v>
      </c>
      <c r="C10" s="34" t="s">
        <v>87</v>
      </c>
      <c r="D10" s="34">
        <v>1</v>
      </c>
      <c r="E10" s="35">
        <v>385700</v>
      </c>
    </row>
    <row r="11" spans="1:5" x14ac:dyDescent="0.25">
      <c r="A11" s="34">
        <v>8</v>
      </c>
      <c r="B11" s="34">
        <v>12700455</v>
      </c>
      <c r="C11" s="34" t="s">
        <v>88</v>
      </c>
      <c r="D11" s="36">
        <v>1</v>
      </c>
      <c r="E11" s="35">
        <v>304000</v>
      </c>
    </row>
    <row r="12" spans="1:5" x14ac:dyDescent="0.25">
      <c r="A12" s="34">
        <v>9</v>
      </c>
      <c r="B12" s="34">
        <v>12700003</v>
      </c>
      <c r="C12" s="34" t="s">
        <v>89</v>
      </c>
      <c r="D12" s="34">
        <v>1</v>
      </c>
      <c r="E12" s="35">
        <v>405500</v>
      </c>
    </row>
    <row r="13" spans="1:5" x14ac:dyDescent="0.25">
      <c r="A13" s="34">
        <v>10</v>
      </c>
      <c r="B13" s="34">
        <v>12700004</v>
      </c>
      <c r="C13" s="34" t="s">
        <v>90</v>
      </c>
      <c r="D13" s="34">
        <v>4</v>
      </c>
      <c r="E13" s="35">
        <v>103400</v>
      </c>
    </row>
    <row r="14" spans="1:5" x14ac:dyDescent="0.25">
      <c r="A14" s="34">
        <v>11</v>
      </c>
      <c r="B14" s="34">
        <v>12700023</v>
      </c>
      <c r="C14" s="34" t="s">
        <v>91</v>
      </c>
      <c r="D14" s="34">
        <v>1</v>
      </c>
      <c r="E14" s="35">
        <v>107200</v>
      </c>
    </row>
    <row r="15" spans="1:5" ht="25.5" x14ac:dyDescent="0.25">
      <c r="A15" s="34">
        <v>12</v>
      </c>
      <c r="B15" s="34">
        <v>12700014</v>
      </c>
      <c r="C15" s="34" t="s">
        <v>92</v>
      </c>
      <c r="D15" s="34">
        <v>1</v>
      </c>
      <c r="E15" s="35">
        <v>221100</v>
      </c>
    </row>
    <row r="16" spans="1:5" ht="25.5" x14ac:dyDescent="0.25">
      <c r="A16" s="34">
        <v>13</v>
      </c>
      <c r="B16" s="34">
        <v>12700015</v>
      </c>
      <c r="C16" s="34" t="s">
        <v>92</v>
      </c>
      <c r="D16" s="34">
        <v>1</v>
      </c>
      <c r="E16" s="35">
        <v>221100</v>
      </c>
    </row>
    <row r="17" spans="1:5" x14ac:dyDescent="0.25">
      <c r="A17" s="34">
        <v>14</v>
      </c>
      <c r="B17" s="34">
        <v>12700016</v>
      </c>
      <c r="C17" s="34" t="s">
        <v>93</v>
      </c>
      <c r="D17" s="34">
        <v>1</v>
      </c>
      <c r="E17" s="35">
        <v>12900</v>
      </c>
    </row>
    <row r="18" spans="1:5" x14ac:dyDescent="0.25">
      <c r="A18" s="34">
        <v>15</v>
      </c>
      <c r="B18" s="34">
        <v>12700017</v>
      </c>
      <c r="C18" s="34" t="s">
        <v>94</v>
      </c>
      <c r="D18" s="34">
        <v>2</v>
      </c>
      <c r="E18" s="35">
        <v>26000</v>
      </c>
    </row>
    <row r="19" spans="1:5" x14ac:dyDescent="0.25">
      <c r="A19" s="34">
        <v>16</v>
      </c>
      <c r="B19" s="34">
        <v>12700022</v>
      </c>
      <c r="C19" s="34" t="s">
        <v>95</v>
      </c>
      <c r="D19" s="34">
        <v>2</v>
      </c>
      <c r="E19" s="35">
        <v>23100</v>
      </c>
    </row>
    <row r="20" spans="1:5" ht="25.5" x14ac:dyDescent="0.25">
      <c r="A20" s="34">
        <v>17</v>
      </c>
      <c r="B20" s="34">
        <v>12700026</v>
      </c>
      <c r="C20" s="34" t="s">
        <v>96</v>
      </c>
      <c r="D20" s="34">
        <v>1</v>
      </c>
      <c r="E20" s="35">
        <v>25500</v>
      </c>
    </row>
    <row r="21" spans="1:5" x14ac:dyDescent="0.25">
      <c r="A21" s="34">
        <v>18</v>
      </c>
      <c r="B21" s="34">
        <v>12700027</v>
      </c>
      <c r="C21" s="34" t="s">
        <v>97</v>
      </c>
      <c r="D21" s="34">
        <v>3</v>
      </c>
      <c r="E21" s="35">
        <v>57600</v>
      </c>
    </row>
    <row r="22" spans="1:5" x14ac:dyDescent="0.25">
      <c r="A22" s="34">
        <v>19</v>
      </c>
      <c r="B22" s="34">
        <v>12700029</v>
      </c>
      <c r="C22" s="34" t="s">
        <v>98</v>
      </c>
      <c r="D22" s="34">
        <v>1</v>
      </c>
      <c r="E22" s="35">
        <v>9700</v>
      </c>
    </row>
    <row r="23" spans="1:5" x14ac:dyDescent="0.25">
      <c r="A23" s="34">
        <v>20</v>
      </c>
      <c r="B23" s="34">
        <v>12700031</v>
      </c>
      <c r="C23" s="34" t="s">
        <v>97</v>
      </c>
      <c r="D23" s="34">
        <v>1</v>
      </c>
      <c r="E23" s="35">
        <v>10600</v>
      </c>
    </row>
    <row r="24" spans="1:5" x14ac:dyDescent="0.25">
      <c r="A24" s="34">
        <v>21</v>
      </c>
      <c r="B24" s="34">
        <v>12700035</v>
      </c>
      <c r="C24" s="34" t="s">
        <v>99</v>
      </c>
      <c r="D24" s="34">
        <v>1</v>
      </c>
      <c r="E24" s="35">
        <v>14600</v>
      </c>
    </row>
    <row r="25" spans="1:5" ht="25.5" x14ac:dyDescent="0.25">
      <c r="A25" s="34">
        <v>22</v>
      </c>
      <c r="B25" s="34">
        <v>12700042</v>
      </c>
      <c r="C25" s="34" t="s">
        <v>100</v>
      </c>
      <c r="D25" s="34">
        <v>2</v>
      </c>
      <c r="E25" s="35">
        <v>56700</v>
      </c>
    </row>
    <row r="26" spans="1:5" ht="25.5" x14ac:dyDescent="0.25">
      <c r="A26" s="34">
        <v>23</v>
      </c>
      <c r="B26" s="34">
        <v>12700179</v>
      </c>
      <c r="C26" s="34" t="s">
        <v>101</v>
      </c>
      <c r="D26" s="34">
        <v>1</v>
      </c>
      <c r="E26" s="35">
        <v>75800</v>
      </c>
    </row>
    <row r="27" spans="1:5" x14ac:dyDescent="0.25">
      <c r="A27" s="34">
        <v>24</v>
      </c>
      <c r="B27" s="34">
        <v>12700182</v>
      </c>
      <c r="C27" s="34" t="s">
        <v>102</v>
      </c>
      <c r="D27" s="34">
        <v>1</v>
      </c>
      <c r="E27" s="35">
        <v>15400</v>
      </c>
    </row>
    <row r="28" spans="1:5" x14ac:dyDescent="0.25">
      <c r="A28" s="34">
        <v>25</v>
      </c>
      <c r="B28" s="34">
        <v>12700183</v>
      </c>
      <c r="C28" s="34" t="s">
        <v>103</v>
      </c>
      <c r="D28" s="34">
        <v>1</v>
      </c>
      <c r="E28" s="35">
        <v>64200</v>
      </c>
    </row>
    <row r="29" spans="1:5" x14ac:dyDescent="0.25">
      <c r="A29" s="34">
        <v>26</v>
      </c>
      <c r="B29" s="34">
        <v>12700184</v>
      </c>
      <c r="C29" s="34" t="s">
        <v>104</v>
      </c>
      <c r="D29" s="34">
        <v>1</v>
      </c>
      <c r="E29" s="35">
        <v>1300</v>
      </c>
    </row>
    <row r="30" spans="1:5" x14ac:dyDescent="0.25">
      <c r="A30" s="34">
        <v>27</v>
      </c>
      <c r="B30" s="34">
        <v>12700151</v>
      </c>
      <c r="C30" s="34" t="s">
        <v>102</v>
      </c>
      <c r="D30" s="34">
        <v>1</v>
      </c>
      <c r="E30" s="35">
        <v>34900</v>
      </c>
    </row>
    <row r="31" spans="1:5" x14ac:dyDescent="0.25">
      <c r="A31" s="34">
        <v>28</v>
      </c>
      <c r="B31" s="34">
        <v>12700152</v>
      </c>
      <c r="C31" s="34" t="s">
        <v>105</v>
      </c>
      <c r="D31" s="34">
        <v>4</v>
      </c>
      <c r="E31" s="35">
        <v>19400</v>
      </c>
    </row>
    <row r="32" spans="1:5" x14ac:dyDescent="0.25">
      <c r="A32" s="34">
        <v>29</v>
      </c>
      <c r="B32" s="34">
        <v>12700153</v>
      </c>
      <c r="C32" s="34" t="s">
        <v>106</v>
      </c>
      <c r="D32" s="34">
        <v>6</v>
      </c>
      <c r="E32" s="35">
        <v>2600</v>
      </c>
    </row>
    <row r="33" spans="1:5" x14ac:dyDescent="0.25">
      <c r="A33" s="34">
        <v>30</v>
      </c>
      <c r="B33" s="34">
        <v>12700154</v>
      </c>
      <c r="C33" s="34" t="s">
        <v>107</v>
      </c>
      <c r="D33" s="34">
        <v>8</v>
      </c>
      <c r="E33" s="35">
        <v>193400</v>
      </c>
    </row>
    <row r="34" spans="1:5" x14ac:dyDescent="0.25">
      <c r="A34" s="34">
        <v>31</v>
      </c>
      <c r="B34" s="34">
        <v>12700156</v>
      </c>
      <c r="C34" s="34" t="s">
        <v>108</v>
      </c>
      <c r="D34" s="34">
        <v>1</v>
      </c>
      <c r="E34" s="35">
        <v>21900</v>
      </c>
    </row>
    <row r="35" spans="1:5" x14ac:dyDescent="0.25">
      <c r="A35" s="34">
        <v>32</v>
      </c>
      <c r="B35" s="34">
        <v>12700164</v>
      </c>
      <c r="C35" s="34" t="s">
        <v>109</v>
      </c>
      <c r="D35" s="34">
        <v>1</v>
      </c>
      <c r="E35" s="35">
        <v>15200</v>
      </c>
    </row>
    <row r="36" spans="1:5" x14ac:dyDescent="0.25">
      <c r="A36" s="34">
        <v>33</v>
      </c>
      <c r="B36" s="34">
        <v>12700167</v>
      </c>
      <c r="C36" s="34" t="s">
        <v>110</v>
      </c>
      <c r="D36" s="34">
        <v>1</v>
      </c>
      <c r="E36" s="35">
        <v>18000</v>
      </c>
    </row>
    <row r="37" spans="1:5" x14ac:dyDescent="0.25">
      <c r="A37" s="34">
        <v>34</v>
      </c>
      <c r="B37" s="34">
        <v>12700170</v>
      </c>
      <c r="C37" s="34" t="s">
        <v>111</v>
      </c>
      <c r="D37" s="34">
        <v>1</v>
      </c>
      <c r="E37" s="35">
        <v>5100</v>
      </c>
    </row>
    <row r="38" spans="1:5" ht="25.5" x14ac:dyDescent="0.25">
      <c r="A38" s="34">
        <v>35</v>
      </c>
      <c r="B38" s="34">
        <v>12700172</v>
      </c>
      <c r="C38" s="34" t="s">
        <v>112</v>
      </c>
      <c r="D38" s="34">
        <v>1</v>
      </c>
      <c r="E38" s="35">
        <v>77800</v>
      </c>
    </row>
    <row r="39" spans="1:5" x14ac:dyDescent="0.25">
      <c r="A39" s="34">
        <v>36</v>
      </c>
      <c r="B39" s="34">
        <v>12700174</v>
      </c>
      <c r="C39" s="34" t="s">
        <v>113</v>
      </c>
      <c r="D39" s="34">
        <v>2</v>
      </c>
      <c r="E39" s="35">
        <v>8600</v>
      </c>
    </row>
    <row r="40" spans="1:5" x14ac:dyDescent="0.25">
      <c r="A40" s="34">
        <v>37</v>
      </c>
      <c r="B40" s="34">
        <v>12700197</v>
      </c>
      <c r="C40" s="34" t="s">
        <v>102</v>
      </c>
      <c r="D40" s="34">
        <v>10</v>
      </c>
      <c r="E40" s="35">
        <v>348900</v>
      </c>
    </row>
    <row r="41" spans="1:5" x14ac:dyDescent="0.25">
      <c r="A41" s="34">
        <v>38</v>
      </c>
      <c r="B41" s="34">
        <v>12700211</v>
      </c>
      <c r="C41" s="34" t="s">
        <v>103</v>
      </c>
      <c r="D41" s="34">
        <v>1</v>
      </c>
      <c r="E41" s="35">
        <v>14000</v>
      </c>
    </row>
    <row r="42" spans="1:5" x14ac:dyDescent="0.25">
      <c r="A42" s="34">
        <v>39</v>
      </c>
      <c r="B42" s="34">
        <v>12700214</v>
      </c>
      <c r="C42" s="34" t="s">
        <v>114</v>
      </c>
      <c r="D42" s="34">
        <v>1</v>
      </c>
      <c r="E42" s="35">
        <v>27000</v>
      </c>
    </row>
    <row r="43" spans="1:5" x14ac:dyDescent="0.25">
      <c r="A43" s="34">
        <v>40</v>
      </c>
      <c r="B43" s="34">
        <v>12700215</v>
      </c>
      <c r="C43" s="34" t="s">
        <v>114</v>
      </c>
      <c r="D43" s="34">
        <v>1</v>
      </c>
      <c r="E43" s="35">
        <v>27500</v>
      </c>
    </row>
    <row r="44" spans="1:5" x14ac:dyDescent="0.25">
      <c r="A44" s="34">
        <v>41</v>
      </c>
      <c r="B44" s="34">
        <v>12700216</v>
      </c>
      <c r="C44" s="34" t="s">
        <v>114</v>
      </c>
      <c r="D44" s="34">
        <v>1</v>
      </c>
      <c r="E44" s="35">
        <v>27500</v>
      </c>
    </row>
    <row r="45" spans="1:5" x14ac:dyDescent="0.25">
      <c r="A45" s="34">
        <v>42</v>
      </c>
      <c r="B45" s="34">
        <v>12700234</v>
      </c>
      <c r="C45" s="34" t="s">
        <v>106</v>
      </c>
      <c r="D45" s="34">
        <v>1</v>
      </c>
      <c r="E45" s="34">
        <v>400</v>
      </c>
    </row>
    <row r="46" spans="1:5" x14ac:dyDescent="0.25">
      <c r="A46" s="34">
        <v>43</v>
      </c>
      <c r="B46" s="34">
        <v>12700240</v>
      </c>
      <c r="C46" s="34" t="s">
        <v>115</v>
      </c>
      <c r="D46" s="34">
        <v>2</v>
      </c>
      <c r="E46" s="35">
        <v>68800</v>
      </c>
    </row>
    <row r="47" spans="1:5" x14ac:dyDescent="0.25">
      <c r="A47" s="34">
        <v>44</v>
      </c>
      <c r="B47" s="34">
        <v>12700242</v>
      </c>
      <c r="C47" s="34" t="s">
        <v>116</v>
      </c>
      <c r="D47" s="34">
        <v>1</v>
      </c>
      <c r="E47" s="35">
        <v>24800</v>
      </c>
    </row>
    <row r="48" spans="1:5" x14ac:dyDescent="0.25">
      <c r="A48" s="34">
        <v>45</v>
      </c>
      <c r="B48" s="34">
        <v>12700305</v>
      </c>
      <c r="C48" s="34" t="s">
        <v>117</v>
      </c>
      <c r="D48" s="34">
        <v>2</v>
      </c>
      <c r="E48" s="35">
        <v>28200</v>
      </c>
    </row>
    <row r="49" spans="1:5" x14ac:dyDescent="0.25">
      <c r="A49" s="34">
        <v>46</v>
      </c>
      <c r="B49" s="34">
        <v>12700307</v>
      </c>
      <c r="C49" s="34" t="s">
        <v>118</v>
      </c>
      <c r="D49" s="34">
        <v>3</v>
      </c>
      <c r="E49" s="35">
        <v>64600</v>
      </c>
    </row>
    <row r="50" spans="1:5" x14ac:dyDescent="0.25">
      <c r="A50" s="34">
        <v>47</v>
      </c>
      <c r="B50" s="34">
        <v>12700330</v>
      </c>
      <c r="C50" s="34" t="s">
        <v>119</v>
      </c>
      <c r="D50" s="34">
        <v>1</v>
      </c>
      <c r="E50" s="35">
        <v>12600</v>
      </c>
    </row>
    <row r="51" spans="1:5" x14ac:dyDescent="0.25">
      <c r="A51" s="34">
        <v>48</v>
      </c>
      <c r="B51" s="34">
        <v>12700331</v>
      </c>
      <c r="C51" s="34" t="s">
        <v>103</v>
      </c>
      <c r="D51" s="34">
        <v>3</v>
      </c>
      <c r="E51" s="35">
        <v>41900</v>
      </c>
    </row>
    <row r="52" spans="1:5" x14ac:dyDescent="0.25">
      <c r="A52" s="34">
        <v>49</v>
      </c>
      <c r="B52" s="34">
        <v>12700333</v>
      </c>
      <c r="C52" s="34" t="s">
        <v>118</v>
      </c>
      <c r="D52" s="34">
        <v>1</v>
      </c>
      <c r="E52" s="35">
        <v>21500</v>
      </c>
    </row>
    <row r="53" spans="1:5" ht="25.5" x14ac:dyDescent="0.25">
      <c r="A53" s="34">
        <v>50</v>
      </c>
      <c r="B53" s="34">
        <v>12700335</v>
      </c>
      <c r="C53" s="34" t="s">
        <v>120</v>
      </c>
      <c r="D53" s="34">
        <v>1</v>
      </c>
      <c r="E53" s="35">
        <v>22700</v>
      </c>
    </row>
    <row r="54" spans="1:5" x14ac:dyDescent="0.25">
      <c r="A54" s="34">
        <v>51</v>
      </c>
      <c r="B54" s="34">
        <v>12700337</v>
      </c>
      <c r="C54" s="34" t="s">
        <v>97</v>
      </c>
      <c r="D54" s="34">
        <v>4</v>
      </c>
      <c r="E54" s="35">
        <v>227100</v>
      </c>
    </row>
    <row r="55" spans="1:5" ht="23.25" customHeight="1" x14ac:dyDescent="0.25">
      <c r="A55" s="34">
        <v>52</v>
      </c>
      <c r="B55" s="34">
        <v>12700344</v>
      </c>
      <c r="C55" s="34" t="s">
        <v>121</v>
      </c>
      <c r="D55" s="34">
        <v>1</v>
      </c>
      <c r="E55" s="35">
        <v>14700</v>
      </c>
    </row>
    <row r="56" spans="1:5" ht="25.5" x14ac:dyDescent="0.25">
      <c r="A56" s="34">
        <v>53</v>
      </c>
      <c r="B56" s="34">
        <v>12700457</v>
      </c>
      <c r="C56" s="34" t="s">
        <v>122</v>
      </c>
      <c r="D56" s="34">
        <v>1</v>
      </c>
      <c r="E56" s="35">
        <v>23900</v>
      </c>
    </row>
    <row r="57" spans="1:5" x14ac:dyDescent="0.25">
      <c r="A57" s="34" t="s">
        <v>80</v>
      </c>
      <c r="B57" s="34" t="s">
        <v>80</v>
      </c>
      <c r="C57" s="34" t="s">
        <v>80</v>
      </c>
      <c r="D57" s="37">
        <f>SUM(D2:D56)</f>
        <v>97</v>
      </c>
      <c r="E57" s="38">
        <f>SUM(E2:E56)</f>
        <v>617537700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workbookViewId="0">
      <selection activeCell="D5" sqref="D5"/>
    </sheetView>
  </sheetViews>
  <sheetFormatPr defaultRowHeight="14.25" x14ac:dyDescent="0.2"/>
  <cols>
    <col min="1" max="1" width="5.5703125" style="15" customWidth="1"/>
    <col min="2" max="2" width="41.7109375" style="11" customWidth="1"/>
    <col min="3" max="3" width="10.140625" style="10" bestFit="1" customWidth="1"/>
    <col min="4" max="4" width="23.85546875" style="12" customWidth="1"/>
    <col min="5" max="16384" width="9.140625" style="10"/>
  </cols>
  <sheetData>
    <row r="1" spans="1:4" ht="48.75" customHeight="1" x14ac:dyDescent="0.2">
      <c r="A1" s="16" t="s">
        <v>33</v>
      </c>
      <c r="B1" s="16" t="s">
        <v>34</v>
      </c>
      <c r="C1" s="16" t="s">
        <v>35</v>
      </c>
      <c r="D1" s="16" t="s">
        <v>36</v>
      </c>
    </row>
    <row r="2" spans="1:4" ht="38.25" customHeight="1" x14ac:dyDescent="0.2">
      <c r="A2" s="14">
        <v>1</v>
      </c>
      <c r="B2" s="2" t="s">
        <v>0</v>
      </c>
      <c r="C2" s="3">
        <v>12700454</v>
      </c>
      <c r="D2" s="4">
        <v>553973000</v>
      </c>
    </row>
    <row r="3" spans="1:4" ht="38.25" customHeight="1" x14ac:dyDescent="0.2">
      <c r="A3" s="14">
        <v>2</v>
      </c>
      <c r="B3" s="2" t="s">
        <v>30</v>
      </c>
      <c r="C3" s="3" t="s">
        <v>31</v>
      </c>
      <c r="D3" s="4">
        <v>55430000</v>
      </c>
    </row>
    <row r="4" spans="1:4" ht="38.25" customHeight="1" x14ac:dyDescent="0.2">
      <c r="A4" s="14">
        <v>3</v>
      </c>
      <c r="B4" s="2" t="s">
        <v>1</v>
      </c>
      <c r="C4" s="5">
        <v>12700019</v>
      </c>
      <c r="D4" s="4">
        <v>49200</v>
      </c>
    </row>
    <row r="5" spans="1:4" ht="38.25" customHeight="1" x14ac:dyDescent="0.2">
      <c r="A5" s="14">
        <v>4</v>
      </c>
      <c r="B5" s="2" t="s">
        <v>2</v>
      </c>
      <c r="C5" s="3">
        <v>12700001</v>
      </c>
      <c r="D5" s="4">
        <v>1119029.06</v>
      </c>
    </row>
    <row r="6" spans="1:4" ht="38.25" customHeight="1" x14ac:dyDescent="0.2">
      <c r="A6" s="14">
        <v>5</v>
      </c>
      <c r="B6" s="2" t="s">
        <v>3</v>
      </c>
      <c r="C6" s="3">
        <v>12700007</v>
      </c>
      <c r="D6" s="4">
        <v>11114722</v>
      </c>
    </row>
    <row r="7" spans="1:4" ht="38.25" customHeight="1" x14ac:dyDescent="0.2">
      <c r="A7" s="14">
        <v>6</v>
      </c>
      <c r="B7" s="2" t="s">
        <v>4</v>
      </c>
      <c r="C7" s="3">
        <v>12700012</v>
      </c>
      <c r="D7" s="4">
        <v>489593.79</v>
      </c>
    </row>
    <row r="8" spans="1:4" ht="38.25" customHeight="1" x14ac:dyDescent="0.2">
      <c r="A8" s="14">
        <v>7</v>
      </c>
      <c r="B8" s="2" t="s">
        <v>5</v>
      </c>
      <c r="C8" s="3">
        <v>12700013</v>
      </c>
      <c r="D8" s="4">
        <v>489593.79</v>
      </c>
    </row>
    <row r="9" spans="1:4" ht="38.25" customHeight="1" x14ac:dyDescent="0.2">
      <c r="A9" s="14">
        <v>8</v>
      </c>
      <c r="B9" s="2" t="s">
        <v>6</v>
      </c>
      <c r="C9" s="3">
        <v>12700008</v>
      </c>
      <c r="D9" s="4">
        <v>545833.79</v>
      </c>
    </row>
    <row r="10" spans="1:4" ht="38.25" customHeight="1" x14ac:dyDescent="0.2">
      <c r="A10" s="14">
        <v>9</v>
      </c>
      <c r="B10" s="2" t="s">
        <v>7</v>
      </c>
      <c r="C10" s="3">
        <v>12700009</v>
      </c>
      <c r="D10" s="4">
        <v>545833.79</v>
      </c>
    </row>
    <row r="11" spans="1:4" ht="38.25" customHeight="1" x14ac:dyDescent="0.2">
      <c r="A11" s="14">
        <v>10</v>
      </c>
      <c r="B11" s="29" t="s">
        <v>8</v>
      </c>
      <c r="C11" s="3">
        <v>12700455</v>
      </c>
      <c r="D11" s="4" t="s">
        <v>9</v>
      </c>
    </row>
    <row r="12" spans="1:4" x14ac:dyDescent="0.2">
      <c r="A12" s="14">
        <v>11</v>
      </c>
      <c r="B12" s="6" t="s">
        <v>10</v>
      </c>
      <c r="C12" s="7">
        <v>12700003</v>
      </c>
      <c r="D12" s="8"/>
    </row>
    <row r="13" spans="1:4" x14ac:dyDescent="0.2">
      <c r="A13" s="14">
        <v>12</v>
      </c>
      <c r="B13" s="6" t="s">
        <v>11</v>
      </c>
      <c r="C13" s="7">
        <v>12700004</v>
      </c>
      <c r="D13" s="8"/>
    </row>
    <row r="14" spans="1:4" x14ac:dyDescent="0.2">
      <c r="A14" s="14">
        <v>13</v>
      </c>
      <c r="B14" s="6" t="s">
        <v>12</v>
      </c>
      <c r="C14" s="7">
        <v>12700023</v>
      </c>
      <c r="D14" s="8"/>
    </row>
    <row r="15" spans="1:4" ht="25.5" x14ac:dyDescent="0.2">
      <c r="A15" s="14">
        <v>14</v>
      </c>
      <c r="B15" s="6" t="s">
        <v>13</v>
      </c>
      <c r="C15" s="7">
        <v>12700014</v>
      </c>
      <c r="D15" s="8"/>
    </row>
    <row r="16" spans="1:4" ht="25.5" x14ac:dyDescent="0.2">
      <c r="A16" s="14">
        <v>15</v>
      </c>
      <c r="B16" s="6" t="s">
        <v>13</v>
      </c>
      <c r="C16" s="7">
        <v>12700015</v>
      </c>
      <c r="D16" s="8"/>
    </row>
    <row r="17" spans="1:4" x14ac:dyDescent="0.2">
      <c r="A17" s="14">
        <v>16</v>
      </c>
      <c r="B17" s="6" t="s">
        <v>14</v>
      </c>
      <c r="C17" s="7">
        <v>12700016</v>
      </c>
      <c r="D17" s="8"/>
    </row>
    <row r="18" spans="1:4" x14ac:dyDescent="0.2">
      <c r="A18" s="14">
        <v>17</v>
      </c>
      <c r="B18" s="6" t="s">
        <v>15</v>
      </c>
      <c r="C18" s="7">
        <v>12700017</v>
      </c>
      <c r="D18" s="8"/>
    </row>
    <row r="19" spans="1:4" x14ac:dyDescent="0.2">
      <c r="A19" s="14">
        <v>18</v>
      </c>
      <c r="B19" s="6" t="s">
        <v>16</v>
      </c>
      <c r="C19" s="9">
        <v>12700022</v>
      </c>
      <c r="D19" s="8"/>
    </row>
    <row r="20" spans="1:4" x14ac:dyDescent="0.2">
      <c r="A20" s="14">
        <v>19</v>
      </c>
      <c r="B20" s="6" t="s">
        <v>17</v>
      </c>
      <c r="C20" s="9">
        <v>12700026</v>
      </c>
      <c r="D20" s="8"/>
    </row>
    <row r="21" spans="1:4" x14ac:dyDescent="0.2">
      <c r="A21" s="14">
        <v>20</v>
      </c>
      <c r="B21" s="6" t="s">
        <v>18</v>
      </c>
      <c r="C21" s="9">
        <v>12700027</v>
      </c>
      <c r="D21" s="8"/>
    </row>
    <row r="22" spans="1:4" x14ac:dyDescent="0.2">
      <c r="A22" s="14">
        <v>21</v>
      </c>
      <c r="B22" s="6" t="s">
        <v>19</v>
      </c>
      <c r="C22" s="9">
        <v>12700029</v>
      </c>
      <c r="D22" s="8"/>
    </row>
    <row r="23" spans="1:4" x14ac:dyDescent="0.2">
      <c r="A23" s="14">
        <v>22</v>
      </c>
      <c r="B23" s="6" t="s">
        <v>18</v>
      </c>
      <c r="C23" s="9">
        <v>12700031</v>
      </c>
      <c r="D23" s="8"/>
    </row>
    <row r="24" spans="1:4" x14ac:dyDescent="0.2">
      <c r="A24" s="14">
        <v>23</v>
      </c>
      <c r="B24" s="6" t="s">
        <v>20</v>
      </c>
      <c r="C24" s="9" t="s">
        <v>26</v>
      </c>
      <c r="D24" s="8"/>
    </row>
    <row r="25" spans="1:4" x14ac:dyDescent="0.2">
      <c r="A25" s="14">
        <v>24</v>
      </c>
      <c r="B25" s="6" t="s">
        <v>21</v>
      </c>
      <c r="C25" s="9">
        <v>12700042</v>
      </c>
      <c r="D25" s="8"/>
    </row>
    <row r="26" spans="1:4" ht="25.5" x14ac:dyDescent="0.2">
      <c r="A26" s="14">
        <v>25</v>
      </c>
      <c r="B26" s="6" t="s">
        <v>22</v>
      </c>
      <c r="C26" s="9">
        <v>12700179</v>
      </c>
      <c r="D26" s="8"/>
    </row>
    <row r="27" spans="1:4" x14ac:dyDescent="0.2">
      <c r="A27" s="14">
        <v>26</v>
      </c>
      <c r="B27" s="6" t="s">
        <v>23</v>
      </c>
      <c r="C27" s="9" t="s">
        <v>27</v>
      </c>
      <c r="D27" s="8"/>
    </row>
    <row r="28" spans="1:4" x14ac:dyDescent="0.2">
      <c r="A28" s="14">
        <v>27</v>
      </c>
      <c r="B28" s="6" t="s">
        <v>24</v>
      </c>
      <c r="C28" s="9" t="s">
        <v>28</v>
      </c>
      <c r="D28" s="8"/>
    </row>
    <row r="29" spans="1:4" x14ac:dyDescent="0.2">
      <c r="A29" s="14">
        <v>28</v>
      </c>
      <c r="B29" s="6" t="s">
        <v>25</v>
      </c>
      <c r="C29" s="9" t="s">
        <v>29</v>
      </c>
      <c r="D29" s="8"/>
    </row>
    <row r="30" spans="1:4" x14ac:dyDescent="0.2">
      <c r="A30" s="14">
        <v>29</v>
      </c>
      <c r="B30" s="30" t="s">
        <v>23</v>
      </c>
      <c r="C30" s="27">
        <v>12700151</v>
      </c>
      <c r="D30" s="8"/>
    </row>
    <row r="31" spans="1:4" x14ac:dyDescent="0.2">
      <c r="A31" s="14">
        <v>30</v>
      </c>
      <c r="B31" s="30" t="s">
        <v>46</v>
      </c>
      <c r="C31" s="27">
        <v>12700152</v>
      </c>
      <c r="D31" s="8"/>
    </row>
    <row r="32" spans="1:4" x14ac:dyDescent="0.2">
      <c r="A32" s="14">
        <v>31</v>
      </c>
      <c r="B32" s="30" t="s">
        <v>47</v>
      </c>
      <c r="C32" s="27">
        <v>12700153</v>
      </c>
      <c r="D32" s="8"/>
    </row>
    <row r="33" spans="1:4" x14ac:dyDescent="0.2">
      <c r="A33" s="14">
        <v>32</v>
      </c>
      <c r="B33" s="30" t="s">
        <v>48</v>
      </c>
      <c r="C33" s="27">
        <v>12700154</v>
      </c>
      <c r="D33" s="8"/>
    </row>
    <row r="34" spans="1:4" x14ac:dyDescent="0.2">
      <c r="A34" s="14">
        <v>33</v>
      </c>
      <c r="B34" s="30" t="s">
        <v>49</v>
      </c>
      <c r="C34" s="27" t="s">
        <v>64</v>
      </c>
      <c r="D34" s="8"/>
    </row>
    <row r="35" spans="1:4" x14ac:dyDescent="0.2">
      <c r="A35" s="14">
        <v>34</v>
      </c>
      <c r="B35" s="30" t="s">
        <v>50</v>
      </c>
      <c r="C35" s="27" t="s">
        <v>65</v>
      </c>
      <c r="D35" s="8"/>
    </row>
    <row r="36" spans="1:4" x14ac:dyDescent="0.2">
      <c r="A36" s="14">
        <v>35</v>
      </c>
      <c r="B36" s="30" t="s">
        <v>51</v>
      </c>
      <c r="C36" s="27" t="s">
        <v>66</v>
      </c>
      <c r="D36" s="8"/>
    </row>
    <row r="37" spans="1:4" x14ac:dyDescent="0.2">
      <c r="A37" s="14">
        <v>36</v>
      </c>
      <c r="B37" s="30" t="s">
        <v>52</v>
      </c>
      <c r="C37" s="27" t="s">
        <v>67</v>
      </c>
      <c r="D37" s="8"/>
    </row>
    <row r="38" spans="1:4" ht="25.5" x14ac:dyDescent="0.2">
      <c r="A38" s="14">
        <v>37</v>
      </c>
      <c r="B38" s="30" t="s">
        <v>53</v>
      </c>
      <c r="C38" s="28">
        <v>12700172</v>
      </c>
      <c r="D38" s="8"/>
    </row>
    <row r="39" spans="1:4" x14ac:dyDescent="0.2">
      <c r="A39" s="14">
        <v>38</v>
      </c>
      <c r="B39" s="30" t="s">
        <v>54</v>
      </c>
      <c r="C39" s="28">
        <v>12700174</v>
      </c>
      <c r="D39" s="8"/>
    </row>
    <row r="40" spans="1:4" x14ac:dyDescent="0.2">
      <c r="A40" s="14">
        <v>39</v>
      </c>
      <c r="B40" s="30" t="s">
        <v>23</v>
      </c>
      <c r="C40" s="28">
        <v>12700197</v>
      </c>
      <c r="D40" s="8"/>
    </row>
    <row r="41" spans="1:4" x14ac:dyDescent="0.2">
      <c r="A41" s="14">
        <v>40</v>
      </c>
      <c r="B41" s="30" t="s">
        <v>24</v>
      </c>
      <c r="C41" s="28" t="s">
        <v>68</v>
      </c>
      <c r="D41" s="8"/>
    </row>
    <row r="42" spans="1:4" x14ac:dyDescent="0.2">
      <c r="A42" s="14">
        <v>41</v>
      </c>
      <c r="B42" s="30" t="s">
        <v>55</v>
      </c>
      <c r="C42" s="28" t="s">
        <v>69</v>
      </c>
      <c r="D42" s="8"/>
    </row>
    <row r="43" spans="1:4" x14ac:dyDescent="0.2">
      <c r="A43" s="14">
        <v>42</v>
      </c>
      <c r="B43" s="30" t="s">
        <v>55</v>
      </c>
      <c r="C43" s="28" t="s">
        <v>70</v>
      </c>
      <c r="D43" s="8"/>
    </row>
    <row r="44" spans="1:4" x14ac:dyDescent="0.2">
      <c r="A44" s="14">
        <v>43</v>
      </c>
      <c r="B44" s="30" t="s">
        <v>55</v>
      </c>
      <c r="C44" s="28" t="s">
        <v>71</v>
      </c>
      <c r="D44" s="8"/>
    </row>
    <row r="45" spans="1:4" x14ac:dyDescent="0.2">
      <c r="A45" s="14">
        <v>44</v>
      </c>
      <c r="B45" s="30" t="s">
        <v>47</v>
      </c>
      <c r="C45" s="28" t="s">
        <v>72</v>
      </c>
      <c r="D45" s="8"/>
    </row>
    <row r="46" spans="1:4" x14ac:dyDescent="0.2">
      <c r="A46" s="14">
        <v>45</v>
      </c>
      <c r="B46" s="30" t="s">
        <v>56</v>
      </c>
      <c r="C46" s="28">
        <v>12700240</v>
      </c>
      <c r="D46" s="8"/>
    </row>
    <row r="47" spans="1:4" x14ac:dyDescent="0.2">
      <c r="A47" s="14">
        <v>46</v>
      </c>
      <c r="B47" s="30" t="s">
        <v>57</v>
      </c>
      <c r="C47" s="28" t="s">
        <v>73</v>
      </c>
      <c r="D47" s="8"/>
    </row>
    <row r="48" spans="1:4" x14ac:dyDescent="0.2">
      <c r="A48" s="14">
        <v>47</v>
      </c>
      <c r="B48" s="30" t="s">
        <v>58</v>
      </c>
      <c r="C48" s="28">
        <v>12700305</v>
      </c>
      <c r="D48" s="8"/>
    </row>
    <row r="49" spans="1:4" x14ac:dyDescent="0.2">
      <c r="A49" s="14">
        <v>48</v>
      </c>
      <c r="B49" s="30" t="s">
        <v>59</v>
      </c>
      <c r="C49" s="28">
        <v>12700307</v>
      </c>
      <c r="D49" s="8"/>
    </row>
    <row r="50" spans="1:4" x14ac:dyDescent="0.2">
      <c r="A50" s="14">
        <v>49</v>
      </c>
      <c r="B50" s="31" t="s">
        <v>60</v>
      </c>
      <c r="C50" s="28" t="s">
        <v>74</v>
      </c>
      <c r="D50" s="8"/>
    </row>
    <row r="51" spans="1:4" x14ac:dyDescent="0.2">
      <c r="A51" s="14">
        <v>50</v>
      </c>
      <c r="B51" s="31" t="s">
        <v>24</v>
      </c>
      <c r="C51" s="28">
        <v>12700331</v>
      </c>
      <c r="D51" s="8"/>
    </row>
    <row r="52" spans="1:4" x14ac:dyDescent="0.2">
      <c r="A52" s="14">
        <v>51</v>
      </c>
      <c r="B52" s="31" t="s">
        <v>59</v>
      </c>
      <c r="C52" s="28" t="s">
        <v>75</v>
      </c>
      <c r="D52" s="8"/>
    </row>
    <row r="53" spans="1:4" ht="25.5" x14ac:dyDescent="0.2">
      <c r="A53" s="14">
        <v>52</v>
      </c>
      <c r="B53" s="31" t="s">
        <v>61</v>
      </c>
      <c r="C53" s="28" t="s">
        <v>76</v>
      </c>
      <c r="D53" s="8"/>
    </row>
    <row r="54" spans="1:4" x14ac:dyDescent="0.2">
      <c r="A54" s="14">
        <v>53</v>
      </c>
      <c r="B54" s="31" t="s">
        <v>18</v>
      </c>
      <c r="C54" s="28">
        <v>12700337</v>
      </c>
      <c r="D54" s="8"/>
    </row>
    <row r="55" spans="1:4" ht="25.5" x14ac:dyDescent="0.2">
      <c r="A55" s="14">
        <v>54</v>
      </c>
      <c r="B55" s="31" t="s">
        <v>62</v>
      </c>
      <c r="C55" s="28" t="s">
        <v>77</v>
      </c>
      <c r="D55" s="8"/>
    </row>
    <row r="56" spans="1:4" ht="25.5" x14ac:dyDescent="0.2">
      <c r="A56" s="14">
        <v>55</v>
      </c>
      <c r="B56" s="30" t="s">
        <v>63</v>
      </c>
      <c r="C56" s="28" t="s">
        <v>78</v>
      </c>
      <c r="D56" s="8"/>
    </row>
    <row r="57" spans="1:4" ht="15" customHeight="1" x14ac:dyDescent="0.2">
      <c r="A57" s="42" t="s">
        <v>32</v>
      </c>
      <c r="B57" s="43"/>
      <c r="C57" s="44"/>
      <c r="D57" s="13">
        <f>SUM(D2:D29)</f>
        <v>623756806.21999979</v>
      </c>
    </row>
  </sheetData>
  <mergeCells count="1">
    <mergeCell ref="A57:C5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2F552-6A59-49B1-AD29-5C4DAA18E574}">
  <dimension ref="A1:L9"/>
  <sheetViews>
    <sheetView workbookViewId="0">
      <selection activeCell="D2" sqref="D2"/>
    </sheetView>
  </sheetViews>
  <sheetFormatPr defaultRowHeight="15" x14ac:dyDescent="0.25"/>
  <cols>
    <col min="1" max="1" width="17" customWidth="1"/>
    <col min="2" max="2" width="17.7109375" style="1" customWidth="1"/>
    <col min="3" max="12" width="17.7109375" customWidth="1"/>
  </cols>
  <sheetData>
    <row r="1" spans="1:12" ht="30" x14ac:dyDescent="0.25">
      <c r="A1" s="17" t="s">
        <v>37</v>
      </c>
      <c r="B1" s="18" t="s">
        <v>38</v>
      </c>
      <c r="C1" s="18" t="s">
        <v>39</v>
      </c>
      <c r="D1" s="18" t="s">
        <v>40</v>
      </c>
      <c r="E1" s="18" t="s">
        <v>41</v>
      </c>
    </row>
    <row r="2" spans="1:12" ht="43.5" customHeight="1" x14ac:dyDescent="0.25">
      <c r="A2" s="17">
        <v>1</v>
      </c>
      <c r="B2" s="19">
        <f>'Состав лота (итог)'!E57</f>
        <v>617537700</v>
      </c>
      <c r="C2" s="20">
        <f>B2*0.9</f>
        <v>555783930</v>
      </c>
      <c r="D2" s="20">
        <f>C2*5%</f>
        <v>27789196.5</v>
      </c>
      <c r="E2" s="20">
        <f>C2*50%</f>
        <v>277891965</v>
      </c>
    </row>
    <row r="4" spans="1:12" x14ac:dyDescent="0.25">
      <c r="A4" s="21" t="s">
        <v>42</v>
      </c>
      <c r="B4" s="23">
        <f>B2*10%</f>
        <v>61753770</v>
      </c>
      <c r="C4" s="23">
        <f t="shared" ref="C4:E4" si="0">C2*10%</f>
        <v>55578393</v>
      </c>
      <c r="D4" s="23"/>
      <c r="E4" s="23">
        <f t="shared" si="0"/>
        <v>27789196.5</v>
      </c>
    </row>
    <row r="5" spans="1:12" x14ac:dyDescent="0.25">
      <c r="A5" s="25" t="s">
        <v>43</v>
      </c>
      <c r="B5" s="26">
        <f>B2*5%</f>
        <v>30876885</v>
      </c>
      <c r="C5" s="26">
        <f>C2*5%</f>
        <v>27789196.5</v>
      </c>
      <c r="D5" s="26"/>
      <c r="E5" s="26">
        <f>E2*5%</f>
        <v>13894598.25</v>
      </c>
    </row>
    <row r="8" spans="1:12" x14ac:dyDescent="0.25">
      <c r="A8" s="21" t="s">
        <v>45</v>
      </c>
      <c r="B8" s="22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22">
        <v>7</v>
      </c>
      <c r="I8" s="22">
        <v>8</v>
      </c>
      <c r="J8" s="22">
        <v>9</v>
      </c>
      <c r="K8" s="22">
        <v>10</v>
      </c>
      <c r="L8" s="22">
        <v>11</v>
      </c>
    </row>
    <row r="9" spans="1:12" x14ac:dyDescent="0.25">
      <c r="A9" s="21" t="s">
        <v>44</v>
      </c>
      <c r="B9" s="23">
        <f>C2</f>
        <v>555783930</v>
      </c>
      <c r="C9" s="24">
        <f>B9-$D$2</f>
        <v>527994733.5</v>
      </c>
      <c r="D9" s="24">
        <f t="shared" ref="D9:L9" si="1">C9-$D$2</f>
        <v>500205537</v>
      </c>
      <c r="E9" s="24">
        <f t="shared" si="1"/>
        <v>472416340.5</v>
      </c>
      <c r="F9" s="24">
        <f t="shared" si="1"/>
        <v>444627144</v>
      </c>
      <c r="G9" s="24">
        <f t="shared" si="1"/>
        <v>416837947.5</v>
      </c>
      <c r="H9" s="24">
        <f t="shared" si="1"/>
        <v>389048751</v>
      </c>
      <c r="I9" s="24">
        <f t="shared" si="1"/>
        <v>361259554.5</v>
      </c>
      <c r="J9" s="24">
        <f t="shared" si="1"/>
        <v>333470358</v>
      </c>
      <c r="K9" s="24">
        <f t="shared" si="1"/>
        <v>305681161.5</v>
      </c>
      <c r="L9" s="24">
        <f t="shared" si="1"/>
        <v>277891965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Состав лота (итог)</vt:lpstr>
      <vt:lpstr>Состав лота</vt:lpstr>
      <vt:lpstr>НПЦ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Dorado</dc:creator>
  <cp:lastModifiedBy>Dorado</cp:lastModifiedBy>
  <dcterms:created xsi:type="dcterms:W3CDTF">2015-06-05T18:19:34Z</dcterms:created>
  <dcterms:modified xsi:type="dcterms:W3CDTF">2026-01-18T18:58:47Z</dcterms:modified>
</cp:coreProperties>
</file>